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ze\desktop\"/>
    </mc:Choice>
  </mc:AlternateContent>
  <xr:revisionPtr revIDLastSave="0" documentId="13_ncr:1_{EE18E827-F8FE-4311-AB39-99FA0430A401}" xr6:coauthVersionLast="46" xr6:coauthVersionMax="46" xr10:uidLastSave="{00000000-0000-0000-0000-000000000000}"/>
  <workbookProtection workbookAlgorithmName="SHA-512" workbookHashValue="5BdmR8QVBuLjXU3LMCXqfaR1MD53vo8NRixmyVKTEhcXCGcM8kmRxJt3cxRaV2KDfBjwUR9cR+wbPQeUEtwACA==" workbookSaltValue="2uaKVqzKfwSA6OQXcFFg/Q==" workbookSpinCount="100000" lockStructure="1"/>
  <bookViews>
    <workbookView xWindow="-108" yWindow="-108" windowWidth="23256" windowHeight="12576" xr2:uid="{EC4AE2B2-F56B-475A-807A-856FB1C7F8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2" i="1"/>
  <c r="C13" i="1" s="1"/>
  <c r="C10" i="1"/>
  <c r="D25" i="1" l="1"/>
  <c r="C15" i="1"/>
  <c r="C22" i="1"/>
  <c r="D39" i="1" l="1"/>
  <c r="D42" i="1" s="1"/>
  <c r="D56" i="1" s="1"/>
  <c r="D59" i="1" s="1"/>
  <c r="D73" i="1" s="1"/>
  <c r="D76" i="1" s="1"/>
  <c r="D90" i="1" s="1"/>
</calcChain>
</file>

<file path=xl/sharedStrings.xml><?xml version="1.0" encoding="utf-8"?>
<sst xmlns="http://schemas.openxmlformats.org/spreadsheetml/2006/main" count="103" uniqueCount="54">
  <si>
    <t>V</t>
  </si>
  <si>
    <t>AmpH</t>
  </si>
  <si>
    <t>WH (Z)</t>
  </si>
  <si>
    <t>%</t>
  </si>
  <si>
    <t>WH (z)</t>
  </si>
  <si>
    <t>Watts</t>
  </si>
  <si>
    <t>TV (12V)</t>
  </si>
  <si>
    <t>Water pump</t>
  </si>
  <si>
    <t>Roof fan</t>
  </si>
  <si>
    <t>Alarm gas/ CO2</t>
  </si>
  <si>
    <t xml:space="preserve">Radio </t>
  </si>
  <si>
    <t>Kitchen hood</t>
  </si>
  <si>
    <t>Aut satelite antenna</t>
  </si>
  <si>
    <t>External lights</t>
  </si>
  <si>
    <t>Internal lights</t>
  </si>
  <si>
    <t>Mover caravan</t>
  </si>
  <si>
    <t xml:space="preserve">Other </t>
  </si>
  <si>
    <t xml:space="preserve">Ziua 1 </t>
  </si>
  <si>
    <t>Nr de ore de incarcare a bateriei (panou solar)</t>
  </si>
  <si>
    <t xml:space="preserve">Ramas in baterie dupa primele 24 ore </t>
  </si>
  <si>
    <t>(amp)</t>
  </si>
  <si>
    <t>(ore)</t>
  </si>
  <si>
    <t>Pierderea sistemului (cabluri, invertoare)</t>
  </si>
  <si>
    <t>Consideram ca bateria este incarcata 100%</t>
  </si>
  <si>
    <t>Utilizam energia ramasa in baterie la finalul zilei 1</t>
  </si>
  <si>
    <t>Ziua 2</t>
  </si>
  <si>
    <t>Ziua 3</t>
  </si>
  <si>
    <t>Mai - Septembrie - scrie 1</t>
  </si>
  <si>
    <t>Octombrie - Aprilie - scrie 2</t>
  </si>
  <si>
    <t>Numar</t>
  </si>
  <si>
    <t>Zona in care doresti sa calatoresti</t>
  </si>
  <si>
    <t>Perioada in care doresti sa calatoresti</t>
  </si>
  <si>
    <t>Valoare</t>
  </si>
  <si>
    <t>Unitate</t>
  </si>
  <si>
    <t>pentru zona de nord si centru - scrie 3</t>
  </si>
  <si>
    <t>pentru zona de sud si litoral - scrie 4</t>
  </si>
  <si>
    <t xml:space="preserve">Detalii tehnice baterie </t>
  </si>
  <si>
    <t xml:space="preserve">Tensiunea bateriei </t>
  </si>
  <si>
    <r>
      <rPr>
        <b/>
        <sz val="11"/>
        <color theme="1"/>
        <rFont val="Calibri"/>
        <family val="2"/>
        <scheme val="minor"/>
      </rPr>
      <t xml:space="preserve">Valoarea </t>
    </r>
    <r>
      <rPr>
        <sz val="11"/>
        <color theme="1"/>
        <rFont val="Calibri"/>
        <family val="2"/>
        <scheme val="minor"/>
      </rPr>
      <t xml:space="preserve"> (Amp x hour) cand bateria este noua</t>
    </r>
  </si>
  <si>
    <r>
      <rPr>
        <b/>
        <sz val="11"/>
        <color theme="1"/>
        <rFont val="Calibri"/>
        <family val="2"/>
        <scheme val="minor"/>
      </rPr>
      <t>Capacitatea teoretica a bateriei</t>
    </r>
    <r>
      <rPr>
        <sz val="11"/>
        <color theme="1"/>
        <rFont val="Calibri"/>
        <family val="2"/>
        <scheme val="minor"/>
      </rPr>
      <t xml:space="preserve"> (W x hour)</t>
    </r>
  </si>
  <si>
    <t>Capacitatea practica a unei baterii (AGM/ Acid) 
perioada 2-3 ani mentioneaza 80-90%,
perioada 3 - 5 ani mentioneaza 80 -60%
peste 5 ani vechime mentioneaza 50%</t>
  </si>
  <si>
    <t xml:space="preserve">Capacitatea actualaa conform cu detaliile
introduse pana acum </t>
  </si>
  <si>
    <t xml:space="preserve">Date despre panoul solar </t>
  </si>
  <si>
    <t>Capacitatea nominala a panoului solar</t>
  </si>
  <si>
    <t xml:space="preserve">Capacitatea sistemului ales 
in conditiile impuse </t>
  </si>
  <si>
    <t>Ziua 4</t>
  </si>
  <si>
    <t>Limita minima de avarie de functionare
 conform cu procentul de descarcare)</t>
  </si>
  <si>
    <t>Descarcarea maxima a bateriei 
(mai mult de  70% nu este indicat)</t>
  </si>
  <si>
    <t>Eficienta panoului solar 
intre 1 - 5 ani - 97%
intre 5 - 10 ani - 90%
intre 10 - 15 ani - 85%
intre 15 - 20 ani - 80%</t>
  </si>
  <si>
    <t>Utilizam energia ramasa in baterie la finalul zilei 2</t>
  </si>
  <si>
    <t>Ramas in baterie la final ziua 2</t>
  </si>
  <si>
    <t>Ramas in baterie la final ziua 3</t>
  </si>
  <si>
    <t>Ramas in baterie la final ziua 4</t>
  </si>
  <si>
    <t>Utilizam energia ramasa in baterie la finalul zilei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</si>
</sst>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/>
    <xf numFmtId="0" fontId="1" fillId="3" borderId="1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2" fillId="5" borderId="1" xfId="0" applyFont="1" applyFill="1" applyBorder="1" applyProtection="1"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ill="1" applyBorder="1" applyProtection="1"/>
    <xf numFmtId="0" fontId="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right" vertical="center"/>
    </xf>
    <xf numFmtId="1" fontId="1" fillId="0" borderId="1" xfId="0" applyNumberFormat="1" applyFont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Protection="1"/>
    <xf numFmtId="0" fontId="0" fillId="5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Protection="1"/>
  </cellXfs>
  <cellStyles count="1">
    <cellStyle name="Normal" xfId="0" builtinId="0"/>
  </cellStyles>
  <dxfs count="12"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563E-5737-4A67-A2B3-F638632A0162}">
  <dimension ref="A1:D90"/>
  <sheetViews>
    <sheetView tabSelected="1" topLeftCell="A69" zoomScale="130" zoomScaleNormal="130" workbookViewId="0">
      <selection activeCell="F61" sqref="F61"/>
    </sheetView>
  </sheetViews>
  <sheetFormatPr defaultRowHeight="14.4" x14ac:dyDescent="0.3"/>
  <cols>
    <col min="1" max="1" width="3.6640625" style="3" bestFit="1" customWidth="1"/>
    <col min="2" max="2" width="41.88671875" style="3" bestFit="1" customWidth="1"/>
    <col min="3" max="3" width="7.44140625" style="19" bestFit="1" customWidth="1"/>
    <col min="4" max="4" width="7.33203125" style="3" bestFit="1" customWidth="1"/>
    <col min="5" max="16384" width="8.88671875" style="3"/>
  </cols>
  <sheetData>
    <row r="1" spans="1:4" ht="18" x14ac:dyDescent="0.3">
      <c r="A1" s="38" t="s">
        <v>31</v>
      </c>
      <c r="B1" s="38"/>
      <c r="C1" s="2" t="s">
        <v>32</v>
      </c>
      <c r="D1" s="20" t="s">
        <v>33</v>
      </c>
    </row>
    <row r="2" spans="1:4" x14ac:dyDescent="0.3">
      <c r="A2" s="25">
        <v>1</v>
      </c>
      <c r="B2" s="26" t="s">
        <v>27</v>
      </c>
      <c r="C2" s="44">
        <v>1</v>
      </c>
      <c r="D2" s="41" t="s">
        <v>29</v>
      </c>
    </row>
    <row r="3" spans="1:4" x14ac:dyDescent="0.3">
      <c r="A3" s="25">
        <v>2</v>
      </c>
      <c r="B3" s="26" t="s">
        <v>28</v>
      </c>
      <c r="C3" s="44"/>
      <c r="D3" s="41"/>
    </row>
    <row r="4" spans="1:4" ht="18" x14ac:dyDescent="0.3">
      <c r="A4" s="38" t="s">
        <v>30</v>
      </c>
      <c r="B4" s="38"/>
      <c r="C4" s="32"/>
      <c r="D4" s="20"/>
    </row>
    <row r="5" spans="1:4" x14ac:dyDescent="0.3">
      <c r="A5" s="25">
        <v>3</v>
      </c>
      <c r="B5" s="26" t="s">
        <v>34</v>
      </c>
      <c r="C5" s="44">
        <v>4</v>
      </c>
      <c r="D5" s="41" t="s">
        <v>29</v>
      </c>
    </row>
    <row r="6" spans="1:4" x14ac:dyDescent="0.3">
      <c r="A6" s="25">
        <v>4</v>
      </c>
      <c r="B6" s="26" t="s">
        <v>35</v>
      </c>
      <c r="C6" s="44"/>
      <c r="D6" s="41"/>
    </row>
    <row r="7" spans="1:4" ht="18" x14ac:dyDescent="0.3">
      <c r="A7" s="38" t="s">
        <v>36</v>
      </c>
      <c r="B7" s="38"/>
      <c r="C7" s="32"/>
      <c r="D7" s="20"/>
    </row>
    <row r="8" spans="1:4" x14ac:dyDescent="0.3">
      <c r="A8" s="21">
        <v>5</v>
      </c>
      <c r="B8" s="1" t="s">
        <v>37</v>
      </c>
      <c r="C8" s="21">
        <v>12</v>
      </c>
      <c r="D8" s="21" t="s">
        <v>0</v>
      </c>
    </row>
    <row r="9" spans="1:4" x14ac:dyDescent="0.3">
      <c r="A9" s="21">
        <v>6</v>
      </c>
      <c r="B9" s="26" t="s">
        <v>38</v>
      </c>
      <c r="C9" s="7">
        <v>55</v>
      </c>
      <c r="D9" s="21" t="s">
        <v>1</v>
      </c>
    </row>
    <row r="10" spans="1:4" x14ac:dyDescent="0.3">
      <c r="A10" s="21">
        <v>7</v>
      </c>
      <c r="B10" s="1" t="s">
        <v>39</v>
      </c>
      <c r="C10" s="21">
        <f>C9*C8</f>
        <v>660</v>
      </c>
      <c r="D10" s="21" t="s">
        <v>2</v>
      </c>
    </row>
    <row r="11" spans="1:4" ht="57.6" x14ac:dyDescent="0.3">
      <c r="A11" s="21">
        <v>9</v>
      </c>
      <c r="B11" s="27" t="s">
        <v>40</v>
      </c>
      <c r="C11" s="7">
        <v>85</v>
      </c>
      <c r="D11" s="21" t="s">
        <v>3</v>
      </c>
    </row>
    <row r="12" spans="1:4" x14ac:dyDescent="0.3">
      <c r="A12" s="41">
        <v>8</v>
      </c>
      <c r="B12" s="42" t="s">
        <v>41</v>
      </c>
      <c r="C12" s="21">
        <f>ROUND(C9*C11/100,0)</f>
        <v>47</v>
      </c>
      <c r="D12" s="21" t="s">
        <v>1</v>
      </c>
    </row>
    <row r="13" spans="1:4" x14ac:dyDescent="0.3">
      <c r="A13" s="41"/>
      <c r="B13" s="43"/>
      <c r="C13" s="21">
        <f>C12*C8</f>
        <v>564</v>
      </c>
      <c r="D13" s="21" t="s">
        <v>2</v>
      </c>
    </row>
    <row r="14" spans="1:4" ht="28.8" x14ac:dyDescent="0.3">
      <c r="A14" s="21">
        <v>10</v>
      </c>
      <c r="B14" s="26" t="s">
        <v>47</v>
      </c>
      <c r="C14" s="7">
        <v>70</v>
      </c>
      <c r="D14" s="21" t="s">
        <v>3</v>
      </c>
    </row>
    <row r="15" spans="1:4" ht="28.8" x14ac:dyDescent="0.3">
      <c r="A15" s="28">
        <v>11</v>
      </c>
      <c r="B15" s="29" t="s">
        <v>46</v>
      </c>
      <c r="C15" s="33">
        <f>C13*C14/100</f>
        <v>394.8</v>
      </c>
      <c r="D15" s="21" t="s">
        <v>4</v>
      </c>
    </row>
    <row r="16" spans="1:4" ht="18" x14ac:dyDescent="0.3">
      <c r="A16" s="38" t="s">
        <v>42</v>
      </c>
      <c r="B16" s="38"/>
      <c r="C16" s="32"/>
      <c r="D16" s="20"/>
    </row>
    <row r="17" spans="1:4" x14ac:dyDescent="0.3">
      <c r="A17" s="25">
        <v>12</v>
      </c>
      <c r="B17" s="1" t="s">
        <v>43</v>
      </c>
      <c r="C17" s="7">
        <v>200</v>
      </c>
      <c r="D17" s="21" t="s">
        <v>5</v>
      </c>
    </row>
    <row r="18" spans="1:4" ht="72" x14ac:dyDescent="0.3">
      <c r="A18" s="25">
        <v>13</v>
      </c>
      <c r="B18" s="26" t="s">
        <v>48</v>
      </c>
      <c r="C18" s="7">
        <v>90</v>
      </c>
      <c r="D18" s="21" t="s">
        <v>3</v>
      </c>
    </row>
    <row r="19" spans="1:4" hidden="1" x14ac:dyDescent="0.3">
      <c r="A19" s="25"/>
      <c r="B19" s="1"/>
      <c r="C19" s="8">
        <f>IF(C2=1,1,0.35)</f>
        <v>1</v>
      </c>
      <c r="D19" s="21"/>
    </row>
    <row r="20" spans="1:4" hidden="1" x14ac:dyDescent="0.3">
      <c r="A20" s="25"/>
      <c r="B20" s="1"/>
      <c r="C20" s="8">
        <f>IF(C5=4,1.1,0.95)</f>
        <v>1.1000000000000001</v>
      </c>
      <c r="D20" s="21"/>
    </row>
    <row r="21" spans="1:4" x14ac:dyDescent="0.3">
      <c r="A21" s="25">
        <v>14</v>
      </c>
      <c r="B21" s="1" t="s">
        <v>22</v>
      </c>
      <c r="C21" s="7">
        <v>10</v>
      </c>
      <c r="D21" s="21" t="s">
        <v>3</v>
      </c>
    </row>
    <row r="22" spans="1:4" s="9" customFormat="1" ht="36" x14ac:dyDescent="0.35">
      <c r="A22" s="30">
        <v>15</v>
      </c>
      <c r="B22" s="31" t="s">
        <v>44</v>
      </c>
      <c r="C22" s="22">
        <f>ROUND(C17*C18/100*C19*C20,0)</f>
        <v>198</v>
      </c>
      <c r="D22" s="22" t="s">
        <v>5</v>
      </c>
    </row>
    <row r="23" spans="1:4" ht="6" customHeight="1" x14ac:dyDescent="0.3">
      <c r="A23" s="25"/>
      <c r="B23" s="1"/>
      <c r="C23" s="21"/>
      <c r="D23" s="23"/>
    </row>
    <row r="24" spans="1:4" ht="18" x14ac:dyDescent="0.35">
      <c r="A24" s="34"/>
      <c r="B24" s="35" t="s">
        <v>17</v>
      </c>
      <c r="C24" s="36"/>
      <c r="D24" s="24"/>
    </row>
    <row r="25" spans="1:4" ht="15.6" x14ac:dyDescent="0.3">
      <c r="A25" s="25"/>
      <c r="B25" s="1" t="s">
        <v>23</v>
      </c>
      <c r="C25" s="37"/>
      <c r="D25" s="45">
        <f>C13</f>
        <v>564</v>
      </c>
    </row>
    <row r="26" spans="1:4" ht="18" x14ac:dyDescent="0.35">
      <c r="A26" s="4"/>
      <c r="B26" s="6" t="s">
        <v>18</v>
      </c>
      <c r="C26" s="39">
        <v>3</v>
      </c>
      <c r="D26" s="40"/>
    </row>
    <row r="27" spans="1:4" x14ac:dyDescent="0.3">
      <c r="A27" s="4"/>
      <c r="B27" s="6"/>
      <c r="C27" s="14" t="s">
        <v>20</v>
      </c>
      <c r="D27" s="14" t="s">
        <v>21</v>
      </c>
    </row>
    <row r="28" spans="1:4" ht="13.8" customHeight="1" x14ac:dyDescent="0.3">
      <c r="A28" s="4"/>
      <c r="B28" s="6" t="s">
        <v>6</v>
      </c>
      <c r="C28" s="13">
        <v>2.5</v>
      </c>
      <c r="D28" s="15">
        <v>5</v>
      </c>
    </row>
    <row r="29" spans="1:4" x14ac:dyDescent="0.3">
      <c r="A29" s="4"/>
      <c r="B29" s="6" t="s">
        <v>7</v>
      </c>
      <c r="C29" s="13">
        <v>2.1</v>
      </c>
      <c r="D29" s="15">
        <v>1</v>
      </c>
    </row>
    <row r="30" spans="1:4" x14ac:dyDescent="0.3">
      <c r="A30" s="4"/>
      <c r="B30" s="6" t="s">
        <v>8</v>
      </c>
      <c r="C30" s="13">
        <v>3.5</v>
      </c>
      <c r="D30" s="15">
        <v>1</v>
      </c>
    </row>
    <row r="31" spans="1:4" x14ac:dyDescent="0.3">
      <c r="A31" s="4"/>
      <c r="B31" s="5" t="s">
        <v>9</v>
      </c>
      <c r="C31" s="13">
        <v>0.2</v>
      </c>
      <c r="D31" s="15">
        <v>24</v>
      </c>
    </row>
    <row r="32" spans="1:4" x14ac:dyDescent="0.3">
      <c r="A32" s="4"/>
      <c r="B32" s="6" t="s">
        <v>10</v>
      </c>
      <c r="C32" s="13">
        <v>0.8</v>
      </c>
      <c r="D32" s="15">
        <v>3</v>
      </c>
    </row>
    <row r="33" spans="1:4" x14ac:dyDescent="0.3">
      <c r="A33" s="4"/>
      <c r="B33" s="6" t="s">
        <v>11</v>
      </c>
      <c r="C33" s="13">
        <v>5</v>
      </c>
      <c r="D33" s="15">
        <v>1</v>
      </c>
    </row>
    <row r="34" spans="1:4" x14ac:dyDescent="0.3">
      <c r="A34" s="4"/>
      <c r="B34" s="6" t="s">
        <v>12</v>
      </c>
      <c r="C34" s="13">
        <v>3.5</v>
      </c>
      <c r="D34" s="15">
        <v>1</v>
      </c>
    </row>
    <row r="35" spans="1:4" x14ac:dyDescent="0.3">
      <c r="A35" s="4"/>
      <c r="B35" s="6" t="s">
        <v>13</v>
      </c>
      <c r="C35" s="13">
        <v>2.5</v>
      </c>
      <c r="D35" s="15">
        <v>2</v>
      </c>
    </row>
    <row r="36" spans="1:4" x14ac:dyDescent="0.3">
      <c r="A36" s="4"/>
      <c r="B36" s="6" t="s">
        <v>14</v>
      </c>
      <c r="C36" s="13">
        <v>1.25</v>
      </c>
      <c r="D36" s="15">
        <v>9</v>
      </c>
    </row>
    <row r="37" spans="1:4" x14ac:dyDescent="0.3">
      <c r="A37" s="4"/>
      <c r="B37" s="6" t="s">
        <v>15</v>
      </c>
      <c r="C37" s="13">
        <v>10</v>
      </c>
      <c r="D37" s="15">
        <v>0.2</v>
      </c>
    </row>
    <row r="38" spans="1:4" x14ac:dyDescent="0.3">
      <c r="A38" s="4"/>
      <c r="B38" s="6" t="s">
        <v>16</v>
      </c>
      <c r="C38" s="13">
        <v>0.4</v>
      </c>
      <c r="D38" s="15">
        <v>1</v>
      </c>
    </row>
    <row r="39" spans="1:4" ht="15.6" x14ac:dyDescent="0.3">
      <c r="A39" s="4"/>
      <c r="B39" s="16" t="s">
        <v>19</v>
      </c>
      <c r="C39" s="13"/>
      <c r="D39" s="45">
        <f>(D25-12*(C28*D28+C29*D29+C30*D30+C31*D31+C32*D32+C33*D33+C34*D34+C35*D35+C36*D36+C37*D37+C38*D38)+C26*C22)*(100-C21)/100</f>
        <v>475.73999999999995</v>
      </c>
    </row>
    <row r="40" spans="1:4" ht="9" customHeight="1" x14ac:dyDescent="0.3">
      <c r="A40" s="6"/>
      <c r="B40" s="6"/>
      <c r="C40" s="13"/>
      <c r="D40" s="6"/>
    </row>
    <row r="41" spans="1:4" ht="18" x14ac:dyDescent="0.35">
      <c r="A41" s="12"/>
      <c r="B41" s="10" t="s">
        <v>25</v>
      </c>
      <c r="C41" s="11"/>
      <c r="D41" s="12"/>
    </row>
    <row r="42" spans="1:4" ht="15.6" x14ac:dyDescent="0.3">
      <c r="A42" s="6"/>
      <c r="B42" s="6" t="s">
        <v>24</v>
      </c>
      <c r="C42" s="13"/>
      <c r="D42" s="45">
        <f>D39</f>
        <v>475.73999999999995</v>
      </c>
    </row>
    <row r="43" spans="1:4" ht="18" x14ac:dyDescent="0.35">
      <c r="A43" s="6"/>
      <c r="B43" s="6" t="s">
        <v>18</v>
      </c>
      <c r="C43" s="39">
        <v>4</v>
      </c>
      <c r="D43" s="40"/>
    </row>
    <row r="44" spans="1:4" x14ac:dyDescent="0.3">
      <c r="A44" s="6"/>
      <c r="B44" s="6"/>
      <c r="C44" s="14" t="s">
        <v>20</v>
      </c>
      <c r="D44" s="14" t="s">
        <v>21</v>
      </c>
    </row>
    <row r="45" spans="1:4" x14ac:dyDescent="0.3">
      <c r="A45" s="6"/>
      <c r="B45" s="6" t="s">
        <v>6</v>
      </c>
      <c r="C45" s="13">
        <v>2.5</v>
      </c>
      <c r="D45" s="15">
        <v>6</v>
      </c>
    </row>
    <row r="46" spans="1:4" x14ac:dyDescent="0.3">
      <c r="A46" s="6"/>
      <c r="B46" s="6" t="s">
        <v>7</v>
      </c>
      <c r="C46" s="13">
        <v>2.1</v>
      </c>
      <c r="D46" s="15">
        <v>2</v>
      </c>
    </row>
    <row r="47" spans="1:4" x14ac:dyDescent="0.3">
      <c r="A47" s="6"/>
      <c r="B47" s="6" t="s">
        <v>8</v>
      </c>
      <c r="C47" s="13">
        <v>3.5</v>
      </c>
      <c r="D47" s="15">
        <v>2</v>
      </c>
    </row>
    <row r="48" spans="1:4" x14ac:dyDescent="0.3">
      <c r="A48" s="6"/>
      <c r="B48" s="5" t="s">
        <v>9</v>
      </c>
      <c r="C48" s="13">
        <v>0.2</v>
      </c>
      <c r="D48" s="15">
        <v>24</v>
      </c>
    </row>
    <row r="49" spans="1:4" x14ac:dyDescent="0.3">
      <c r="A49" s="6"/>
      <c r="B49" s="6" t="s">
        <v>10</v>
      </c>
      <c r="C49" s="13">
        <v>0.8</v>
      </c>
      <c r="D49" s="15">
        <v>4</v>
      </c>
    </row>
    <row r="50" spans="1:4" x14ac:dyDescent="0.3">
      <c r="A50" s="6"/>
      <c r="B50" s="6" t="s">
        <v>11</v>
      </c>
      <c r="C50" s="13">
        <v>5</v>
      </c>
      <c r="D50" s="15">
        <v>2</v>
      </c>
    </row>
    <row r="51" spans="1:4" x14ac:dyDescent="0.3">
      <c r="A51" s="6"/>
      <c r="B51" s="6" t="s">
        <v>12</v>
      </c>
      <c r="C51" s="13">
        <v>3.5</v>
      </c>
      <c r="D51" s="15">
        <v>1</v>
      </c>
    </row>
    <row r="52" spans="1:4" x14ac:dyDescent="0.3">
      <c r="A52" s="6"/>
      <c r="B52" s="6" t="s">
        <v>13</v>
      </c>
      <c r="C52" s="13">
        <v>2.5</v>
      </c>
      <c r="D52" s="15">
        <v>2</v>
      </c>
    </row>
    <row r="53" spans="1:4" x14ac:dyDescent="0.3">
      <c r="A53" s="6"/>
      <c r="B53" s="6" t="s">
        <v>14</v>
      </c>
      <c r="C53" s="13">
        <v>1.25</v>
      </c>
      <c r="D53" s="15">
        <v>3</v>
      </c>
    </row>
    <row r="54" spans="1:4" x14ac:dyDescent="0.3">
      <c r="A54" s="6"/>
      <c r="B54" s="6" t="s">
        <v>15</v>
      </c>
      <c r="C54" s="13">
        <v>10</v>
      </c>
      <c r="D54" s="15">
        <v>0</v>
      </c>
    </row>
    <row r="55" spans="1:4" x14ac:dyDescent="0.3">
      <c r="A55" s="6"/>
      <c r="B55" s="6" t="s">
        <v>16</v>
      </c>
      <c r="C55" s="13">
        <v>0.4</v>
      </c>
      <c r="D55" s="15">
        <v>1</v>
      </c>
    </row>
    <row r="56" spans="1:4" ht="15.6" x14ac:dyDescent="0.3">
      <c r="A56" s="6"/>
      <c r="B56" s="16" t="s">
        <v>50</v>
      </c>
      <c r="C56" s="13"/>
      <c r="D56" s="45">
        <f>(D42-12*(C45*D45+C46*D46+C47*D47+C48*D48+C49*D49+C50*D50+C51*D51+C52*D52+C53*D53+C54*D54+C55*D55)+C43*C22)*(100-C21)/100</f>
        <v>526.98599999999999</v>
      </c>
    </row>
    <row r="57" spans="1:4" ht="8.4" customHeight="1" x14ac:dyDescent="0.3">
      <c r="A57" s="6"/>
      <c r="B57" s="6"/>
      <c r="C57" s="13"/>
      <c r="D57" s="6"/>
    </row>
    <row r="58" spans="1:4" ht="18" x14ac:dyDescent="0.35">
      <c r="A58" s="17"/>
      <c r="B58" s="10" t="s">
        <v>26</v>
      </c>
      <c r="C58" s="18"/>
      <c r="D58" s="17"/>
    </row>
    <row r="59" spans="1:4" ht="15.6" x14ac:dyDescent="0.3">
      <c r="A59" s="6"/>
      <c r="B59" s="6" t="s">
        <v>49</v>
      </c>
      <c r="C59" s="13"/>
      <c r="D59" s="45">
        <f>D56</f>
        <v>526.98599999999999</v>
      </c>
    </row>
    <row r="60" spans="1:4" ht="18" x14ac:dyDescent="0.35">
      <c r="A60" s="6"/>
      <c r="B60" s="6" t="s">
        <v>18</v>
      </c>
      <c r="C60" s="39">
        <v>2</v>
      </c>
      <c r="D60" s="40"/>
    </row>
    <row r="61" spans="1:4" x14ac:dyDescent="0.3">
      <c r="A61" s="6"/>
      <c r="B61" s="6"/>
      <c r="C61" s="14" t="s">
        <v>20</v>
      </c>
      <c r="D61" s="14" t="s">
        <v>21</v>
      </c>
    </row>
    <row r="62" spans="1:4" x14ac:dyDescent="0.3">
      <c r="A62" s="6"/>
      <c r="B62" s="6" t="s">
        <v>6</v>
      </c>
      <c r="C62" s="13">
        <v>2.5</v>
      </c>
      <c r="D62" s="15">
        <v>6</v>
      </c>
    </row>
    <row r="63" spans="1:4" x14ac:dyDescent="0.3">
      <c r="A63" s="6"/>
      <c r="B63" s="6" t="s">
        <v>7</v>
      </c>
      <c r="C63" s="13">
        <v>2.1</v>
      </c>
      <c r="D63" s="15">
        <v>2</v>
      </c>
    </row>
    <row r="64" spans="1:4" x14ac:dyDescent="0.3">
      <c r="A64" s="6"/>
      <c r="B64" s="6" t="s">
        <v>8</v>
      </c>
      <c r="C64" s="13">
        <v>3.5</v>
      </c>
      <c r="D64" s="15">
        <v>2</v>
      </c>
    </row>
    <row r="65" spans="1:4" x14ac:dyDescent="0.3">
      <c r="A65" s="6"/>
      <c r="B65" s="5" t="s">
        <v>9</v>
      </c>
      <c r="C65" s="13">
        <v>0.2</v>
      </c>
      <c r="D65" s="15">
        <v>24</v>
      </c>
    </row>
    <row r="66" spans="1:4" x14ac:dyDescent="0.3">
      <c r="A66" s="6"/>
      <c r="B66" s="6" t="s">
        <v>10</v>
      </c>
      <c r="C66" s="13">
        <v>0.8</v>
      </c>
      <c r="D66" s="15">
        <v>4</v>
      </c>
    </row>
    <row r="67" spans="1:4" x14ac:dyDescent="0.3">
      <c r="A67" s="6"/>
      <c r="B67" s="6" t="s">
        <v>11</v>
      </c>
      <c r="C67" s="13">
        <v>5</v>
      </c>
      <c r="D67" s="15">
        <v>2</v>
      </c>
    </row>
    <row r="68" spans="1:4" x14ac:dyDescent="0.3">
      <c r="A68" s="6"/>
      <c r="B68" s="6" t="s">
        <v>12</v>
      </c>
      <c r="C68" s="13">
        <v>3.5</v>
      </c>
      <c r="D68" s="15">
        <v>1</v>
      </c>
    </row>
    <row r="69" spans="1:4" x14ac:dyDescent="0.3">
      <c r="A69" s="6"/>
      <c r="B69" s="6" t="s">
        <v>13</v>
      </c>
      <c r="C69" s="13">
        <v>2.5</v>
      </c>
      <c r="D69" s="15">
        <v>2</v>
      </c>
    </row>
    <row r="70" spans="1:4" x14ac:dyDescent="0.3">
      <c r="A70" s="6"/>
      <c r="B70" s="6" t="s">
        <v>14</v>
      </c>
      <c r="C70" s="13">
        <v>1.25</v>
      </c>
      <c r="D70" s="15">
        <v>3</v>
      </c>
    </row>
    <row r="71" spans="1:4" x14ac:dyDescent="0.3">
      <c r="A71" s="6"/>
      <c r="B71" s="6" t="s">
        <v>15</v>
      </c>
      <c r="C71" s="13">
        <v>10</v>
      </c>
      <c r="D71" s="15">
        <v>0</v>
      </c>
    </row>
    <row r="72" spans="1:4" x14ac:dyDescent="0.3">
      <c r="A72" s="6"/>
      <c r="B72" s="6" t="s">
        <v>16</v>
      </c>
      <c r="C72" s="13">
        <v>0.4</v>
      </c>
      <c r="D72" s="15">
        <v>1</v>
      </c>
    </row>
    <row r="73" spans="1:4" ht="15.6" x14ac:dyDescent="0.3">
      <c r="A73" s="6"/>
      <c r="B73" s="16" t="s">
        <v>51</v>
      </c>
      <c r="C73" s="13"/>
      <c r="D73" s="45">
        <f>(D59-12*(C62*D62+C63*D63+C64*D64+C65*D65+C66*D66+C67*D67+C68*D68+C69*D69+C70*D70+C71*D71+C72*D72)+C60*C22)*(100-C21)/100</f>
        <v>216.70739999999995</v>
      </c>
    </row>
    <row r="75" spans="1:4" ht="18" x14ac:dyDescent="0.35">
      <c r="A75" s="17"/>
      <c r="B75" s="10" t="s">
        <v>45</v>
      </c>
      <c r="C75" s="18"/>
      <c r="D75" s="17"/>
    </row>
    <row r="76" spans="1:4" ht="15.6" x14ac:dyDescent="0.3">
      <c r="A76" s="6"/>
      <c r="B76" s="6" t="s">
        <v>53</v>
      </c>
      <c r="C76" s="13"/>
      <c r="D76" s="45">
        <f>D73</f>
        <v>216.70739999999995</v>
      </c>
    </row>
    <row r="77" spans="1:4" ht="18" x14ac:dyDescent="0.35">
      <c r="A77" s="6"/>
      <c r="B77" s="6" t="s">
        <v>18</v>
      </c>
      <c r="C77" s="39">
        <v>5</v>
      </c>
      <c r="D77" s="40"/>
    </row>
    <row r="78" spans="1:4" x14ac:dyDescent="0.3">
      <c r="A78" s="6"/>
      <c r="B78" s="6"/>
      <c r="C78" s="14" t="s">
        <v>20</v>
      </c>
      <c r="D78" s="14" t="s">
        <v>21</v>
      </c>
    </row>
    <row r="79" spans="1:4" x14ac:dyDescent="0.3">
      <c r="A79" s="6"/>
      <c r="B79" s="6" t="s">
        <v>6</v>
      </c>
      <c r="C79" s="13">
        <v>2.5</v>
      </c>
      <c r="D79" s="15">
        <v>6</v>
      </c>
    </row>
    <row r="80" spans="1:4" x14ac:dyDescent="0.3">
      <c r="A80" s="6"/>
      <c r="B80" s="6" t="s">
        <v>7</v>
      </c>
      <c r="C80" s="13">
        <v>2.1</v>
      </c>
      <c r="D80" s="15">
        <v>2</v>
      </c>
    </row>
    <row r="81" spans="1:4" x14ac:dyDescent="0.3">
      <c r="A81" s="6"/>
      <c r="B81" s="6" t="s">
        <v>8</v>
      </c>
      <c r="C81" s="13">
        <v>3.5</v>
      </c>
      <c r="D81" s="15">
        <v>2</v>
      </c>
    </row>
    <row r="82" spans="1:4" x14ac:dyDescent="0.3">
      <c r="A82" s="6"/>
      <c r="B82" s="5" t="s">
        <v>9</v>
      </c>
      <c r="C82" s="13">
        <v>0.2</v>
      </c>
      <c r="D82" s="15">
        <v>24</v>
      </c>
    </row>
    <row r="83" spans="1:4" x14ac:dyDescent="0.3">
      <c r="A83" s="6"/>
      <c r="B83" s="6" t="s">
        <v>10</v>
      </c>
      <c r="C83" s="13">
        <v>0.8</v>
      </c>
      <c r="D83" s="15">
        <v>4</v>
      </c>
    </row>
    <row r="84" spans="1:4" x14ac:dyDescent="0.3">
      <c r="A84" s="6"/>
      <c r="B84" s="6" t="s">
        <v>11</v>
      </c>
      <c r="C84" s="13">
        <v>5</v>
      </c>
      <c r="D84" s="15">
        <v>2</v>
      </c>
    </row>
    <row r="85" spans="1:4" x14ac:dyDescent="0.3">
      <c r="A85" s="6"/>
      <c r="B85" s="6" t="s">
        <v>12</v>
      </c>
      <c r="C85" s="13">
        <v>3.5</v>
      </c>
      <c r="D85" s="15">
        <v>1</v>
      </c>
    </row>
    <row r="86" spans="1:4" x14ac:dyDescent="0.3">
      <c r="A86" s="6"/>
      <c r="B86" s="6" t="s">
        <v>13</v>
      </c>
      <c r="C86" s="13">
        <v>2.5</v>
      </c>
      <c r="D86" s="15">
        <v>2</v>
      </c>
    </row>
    <row r="87" spans="1:4" x14ac:dyDescent="0.3">
      <c r="A87" s="6"/>
      <c r="B87" s="6" t="s">
        <v>14</v>
      </c>
      <c r="C87" s="13">
        <v>1.25</v>
      </c>
      <c r="D87" s="15">
        <v>3</v>
      </c>
    </row>
    <row r="88" spans="1:4" x14ac:dyDescent="0.3">
      <c r="A88" s="6"/>
      <c r="B88" s="6" t="s">
        <v>15</v>
      </c>
      <c r="C88" s="13">
        <v>10</v>
      </c>
      <c r="D88" s="15">
        <v>0</v>
      </c>
    </row>
    <row r="89" spans="1:4" x14ac:dyDescent="0.3">
      <c r="A89" s="6"/>
      <c r="B89" s="6" t="s">
        <v>16</v>
      </c>
      <c r="C89" s="13">
        <v>0.4</v>
      </c>
      <c r="D89" s="15">
        <v>1</v>
      </c>
    </row>
    <row r="90" spans="1:4" ht="15.6" x14ac:dyDescent="0.3">
      <c r="A90" s="6"/>
      <c r="B90" s="16" t="s">
        <v>52</v>
      </c>
      <c r="C90" s="13"/>
      <c r="D90" s="45">
        <f>(D76-12*(C79*D79+C80*D80+C81*D81+C82*D82+C83*D83+C84*D84+C85*D85+C86*D86+C87*D87+C88*D88+C89*D89)+C77*C22)*(100-C21)/100</f>
        <v>472.05665999999997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A5:D6" name="Range5"/>
    <protectedRange sqref="A2:D3" name="Range4"/>
    <protectedRange sqref="A17:D18" name="Range3"/>
    <protectedRange sqref="A14:D14" name="Range2"/>
    <protectedRange sqref="A11:D11 A9:D9" name="Range1"/>
    <protectedRange sqref="B28:B38 B45:B55 B62:B72 B79:B89" name="Range6"/>
  </protectedRanges>
  <mergeCells count="14">
    <mergeCell ref="C77:D77"/>
    <mergeCell ref="C60:D60"/>
    <mergeCell ref="A1:B1"/>
    <mergeCell ref="C26:D26"/>
    <mergeCell ref="C43:D43"/>
    <mergeCell ref="A12:A13"/>
    <mergeCell ref="B12:B13"/>
    <mergeCell ref="A16:B16"/>
    <mergeCell ref="C2:C3"/>
    <mergeCell ref="D2:D3"/>
    <mergeCell ref="A4:B4"/>
    <mergeCell ref="C5:C6"/>
    <mergeCell ref="D5:D6"/>
    <mergeCell ref="A7:B7"/>
  </mergeCells>
  <conditionalFormatting sqref="C2">
    <cfRule type="containsText" dxfId="11" priority="22" operator="containsText" text="vara">
      <formula>NOT(ISERROR(SEARCH("vara",C2)))</formula>
    </cfRule>
  </conditionalFormatting>
  <conditionalFormatting sqref="C5">
    <cfRule type="containsText" dxfId="10" priority="21" operator="containsText" text="vara">
      <formula>NOT(ISERROR(SEARCH("vara",C5)))</formula>
    </cfRule>
  </conditionalFormatting>
  <conditionalFormatting sqref="D39">
    <cfRule type="cellIs" dxfId="9" priority="23" operator="lessThan">
      <formula>$C$15</formula>
    </cfRule>
    <cfRule type="cellIs" dxfId="8" priority="24" operator="greaterThan">
      <formula>$C$15</formula>
    </cfRule>
  </conditionalFormatting>
  <conditionalFormatting sqref="D56 D90 D59">
    <cfRule type="cellIs" dxfId="7" priority="25" operator="lessThan">
      <formula>$C$15</formula>
    </cfRule>
    <cfRule type="cellIs" dxfId="6" priority="26" operator="greaterThan">
      <formula>$C$15</formula>
    </cfRule>
  </conditionalFormatting>
  <conditionalFormatting sqref="D73">
    <cfRule type="cellIs" dxfId="5" priority="27" operator="lessThan">
      <formula>$C$15</formula>
    </cfRule>
    <cfRule type="cellIs" dxfId="4" priority="28" operator="greaterThan">
      <formula>$C$15</formula>
    </cfRule>
  </conditionalFormatting>
  <conditionalFormatting sqref="D42">
    <cfRule type="cellIs" dxfId="3" priority="31" operator="greaterThan">
      <formula>$C$15</formula>
    </cfRule>
    <cfRule type="cellIs" dxfId="2" priority="32" operator="lessThan">
      <formula>$C$15</formula>
    </cfRule>
  </conditionalFormatting>
  <conditionalFormatting sqref="D76">
    <cfRule type="cellIs" dxfId="1" priority="35" operator="lessThan">
      <formula>$C$15</formula>
    </cfRule>
    <cfRule type="cellIs" dxfId="0" priority="36" operator="greaterThan">
      <formula>$C$15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Vasilache Gabriel</dc:creator>
  <cp:lastModifiedBy>Vasilache Gabriel </cp:lastModifiedBy>
  <dcterms:created xsi:type="dcterms:W3CDTF">2021-03-21T08:47:31Z</dcterms:created>
  <dcterms:modified xsi:type="dcterms:W3CDTF">2021-03-21T10:42:45Z</dcterms:modified>
</cp:coreProperties>
</file>